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'!$A$4:$L$42</definedName>
    <definedName name="_xlnm.Print_Titles" localSheetId="0">'categorie'!$A:$B</definedName>
    <definedName name="_xlnm.Print_Titles" localSheetId="1">'criterii de evaluare '!$7:$9</definedName>
  </definedNames>
  <calcPr fullCalcOnLoad="1"/>
</workbook>
</file>

<file path=xl/sharedStrings.xml><?xml version="1.0" encoding="utf-8"?>
<sst xmlns="http://schemas.openxmlformats.org/spreadsheetml/2006/main" count="101" uniqueCount="97">
  <si>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</si>
  <si>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</si>
  <si>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</si>
  <si>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</si>
  <si>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</si>
  <si>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</si>
  <si>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</si>
  <si>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</si>
  <si>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</si>
  <si>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</si>
  <si>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</si>
  <si>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</si>
  <si>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</si>
  <si>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</si>
  <si>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</si>
  <si>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</si>
  <si>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</si>
  <si>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</si>
  <si>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</si>
  <si>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</si>
  <si>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</si>
  <si>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</si>
  <si>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</si>
  <si>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</si>
  <si>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</si>
  <si>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</si>
  <si>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</si>
  <si>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</si>
  <si>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</si>
  <si>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</si>
  <si>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</si>
  <si>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</si>
  <si>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</si>
  <si>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</si>
  <si>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</si>
  <si>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</si>
  <si>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</si>
  <si>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</si>
  <si>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</si>
  <si>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</si>
  <si>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</si>
  <si>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</si>
  <si>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</si>
  <si>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</si>
  <si>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</si>
  <si>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</si>
  <si>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</si>
  <si>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</si>
  <si>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</si>
  <si>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</si>
  <si>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</si>
  <si>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</si>
  <si>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</si>
  <si>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</si>
  <si>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</si>
  <si>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</si>
  <si>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</si>
  <si>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</si>
  <si>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</si>
  <si>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</si>
  <si>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</si>
  <si>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</si>
  <si>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</si>
  <si>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</si>
  <si>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</si>
  <si>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</si>
  <si>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</si>
  <si>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</si>
  <si>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</si>
  <si>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</si>
  <si>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</si>
  <si>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</si>
  <si>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</si>
  <si>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</si>
  <si>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</si>
  <si>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</si>
  <si>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</si>
  <si>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</si>
  <si>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ec.Termegan Liliana</t>
  </si>
  <si>
    <t>Suma repartizata</t>
  </si>
  <si>
    <t>Spitalul municipal Moreni</t>
  </si>
  <si>
    <t>Criteriul de disponibilitate</t>
  </si>
  <si>
    <t>Director general</t>
  </si>
  <si>
    <t>ec Sandu Niculina</t>
  </si>
  <si>
    <t>jr.Sima Cristina</t>
  </si>
  <si>
    <t>Intocmit,</t>
  </si>
  <si>
    <t>CASA DE ASIGURARI DE SANATATE DAMBOVITA</t>
  </si>
  <si>
    <t>ec.Dinca Agnes</t>
  </si>
  <si>
    <t>Compartiment contractare serv.paraclinice</t>
  </si>
  <si>
    <t>Sef Serviciu Decontare servicii medicale</t>
  </si>
  <si>
    <t>dr.Marin Danela Valentina</t>
  </si>
  <si>
    <t>pentru Ianuarie 2022</t>
  </si>
  <si>
    <t>31.12.2021</t>
  </si>
  <si>
    <t xml:space="preserve">    Lista furnizorilor de radiologie-imagistica medicala din judetul Dambovita si sumele repartizate pentru luna Ianuarie 2022, utilizand criteriile din anexa 20 la Ordinul MS/CNAS nr. 1068/627/2021  si punctajul obtinut de furnizori la contractare, actualizat la zi,conform File de Buget nr. P 11.474/31.12.2021, inregistrata la CAS Dambovita la nr. 16.263/31.12.2021</t>
  </si>
  <si>
    <t xml:space="preserve">Nota: Activitatea laboratorului de radiologie al Spitalului Municipal Moreni este suspendata pentru o perioada de 30 de zile </t>
  </si>
  <si>
    <t>urmare adresei furnizorului nr.6.092 /31.12.2021 prin care solicita acest lucru , conform prevederilor art.15 alin (1) litera c).</t>
  </si>
  <si>
    <t>din contractul de furnizare de servicii incheiat intre parti.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</si>
</sst>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35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47" t="s">
        <v>27</v>
      </c>
      <c r="L2" s="37" t="s">
        <v>28</v>
      </c>
      <c r="M2" s="37" t="s">
        <v>29</v>
      </c>
      <c r="N2" s="37" t="s">
        <v>30</v>
      </c>
      <c r="O2" s="37" t="s">
        <v>11</v>
      </c>
      <c r="P2" s="37" t="s">
        <v>31</v>
      </c>
      <c r="Q2" s="37" t="s">
        <v>32</v>
      </c>
      <c r="R2" s="37" t="s">
        <v>33</v>
      </c>
      <c r="S2" s="37" t="s">
        <v>34</v>
      </c>
      <c r="T2" s="37" t="s">
        <v>35</v>
      </c>
      <c r="U2" s="37" t="s">
        <v>36</v>
      </c>
      <c r="V2" s="37" t="s">
        <v>37</v>
      </c>
      <c r="W2" s="37" t="s">
        <v>38</v>
      </c>
      <c r="X2" s="37" t="s">
        <v>39</v>
      </c>
      <c r="Y2" s="37" t="s">
        <v>40</v>
      </c>
      <c r="Z2" s="37" t="s">
        <v>41</v>
      </c>
      <c r="AA2" s="37" t="s">
        <v>42</v>
      </c>
      <c r="AB2" s="37" t="s">
        <v>43</v>
      </c>
      <c r="AC2" s="37" t="s">
        <v>44</v>
      </c>
      <c r="AD2" s="37" t="s">
        <v>45</v>
      </c>
      <c r="AE2" s="37" t="s">
        <v>46</v>
      </c>
      <c r="AF2" s="37" t="s">
        <v>50</v>
      </c>
      <c r="AG2" s="37" t="s">
        <v>51</v>
      </c>
      <c r="AH2" s="37" t="s">
        <v>52</v>
      </c>
      <c r="AI2" s="37" t="s">
        <v>53</v>
      </c>
      <c r="AJ2" s="37" t="s">
        <v>54</v>
      </c>
      <c r="AK2" s="37" t="s">
        <v>55</v>
      </c>
      <c r="AL2" s="37" t="s">
        <v>56</v>
      </c>
      <c r="AM2" s="37" t="s">
        <v>57</v>
      </c>
      <c r="AN2" s="37" t="s">
        <v>58</v>
      </c>
      <c r="AO2" s="37" t="s">
        <v>47</v>
      </c>
      <c r="AP2" s="37" t="s">
        <v>48</v>
      </c>
      <c r="AQ2" s="37" t="s">
        <v>49</v>
      </c>
      <c r="AR2" s="37" t="s">
        <v>59</v>
      </c>
      <c r="AS2" s="37" t="s">
        <v>60</v>
      </c>
      <c r="AT2" s="37" t="s">
        <v>61</v>
      </c>
      <c r="AU2" s="37" t="s">
        <v>62</v>
      </c>
      <c r="AV2" s="37" t="s">
        <v>63</v>
      </c>
      <c r="AW2" s="37" t="s">
        <v>64</v>
      </c>
      <c r="AX2" s="37" t="s">
        <v>65</v>
      </c>
      <c r="AY2" s="37" t="s">
        <v>66</v>
      </c>
      <c r="AZ2" s="37" t="s">
        <v>67</v>
      </c>
      <c r="BA2" s="37" t="s">
        <v>68</v>
      </c>
      <c r="BB2" s="37" t="s">
        <v>69</v>
      </c>
      <c r="BC2" s="37" t="s">
        <v>70</v>
      </c>
      <c r="BD2" s="48" t="s">
        <v>71</v>
      </c>
      <c r="BE2" s="37" t="s">
        <v>72</v>
      </c>
      <c r="BF2" s="37" t="s">
        <v>73</v>
      </c>
      <c r="BG2" s="38" t="s">
        <v>12</v>
      </c>
      <c r="BH2" s="38" t="s">
        <v>13</v>
      </c>
    </row>
    <row r="3" spans="1:60" ht="11.25">
      <c r="A3" s="20" t="s">
        <v>7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8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9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2" t="s">
        <v>16</v>
      </c>
      <c r="B8" s="11" t="s">
        <v>6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2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3" t="s">
        <v>17</v>
      </c>
      <c r="B10" s="11" t="s">
        <v>6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3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47"/>
  <sheetViews>
    <sheetView showGridLines="0" tabSelected="1" zoomScalePageLayoutView="0" workbookViewId="0" topLeftCell="A1">
      <selection activeCell="S21" sqref="R21:S22"/>
    </sheetView>
  </sheetViews>
  <sheetFormatPr defaultColWidth="9.140625" defaultRowHeight="12.75"/>
  <cols>
    <col min="1" max="1" width="30.140625" style="1" customWidth="1"/>
    <col min="2" max="2" width="13.00390625" style="6" customWidth="1"/>
    <col min="3" max="3" width="10.57421875" style="6" customWidth="1"/>
    <col min="4" max="4" width="12.28125" style="6" customWidth="1"/>
    <col min="5" max="5" width="11.8515625" style="1" customWidth="1"/>
    <col min="6" max="6" width="13.7109375" style="1" customWidth="1"/>
    <col min="7" max="16384" width="9.140625" style="1" customWidth="1"/>
  </cols>
  <sheetData>
    <row r="1" ht="12.75">
      <c r="A1" s="51" t="s">
        <v>86</v>
      </c>
    </row>
    <row r="4" spans="1:6" ht="12.75" customHeight="1">
      <c r="A4" s="69" t="s">
        <v>93</v>
      </c>
      <c r="B4" s="69"/>
      <c r="C4" s="69"/>
      <c r="D4" s="69"/>
      <c r="E4" s="70"/>
      <c r="F4" s="70"/>
    </row>
    <row r="5" spans="1:6" ht="6.75" customHeight="1">
      <c r="A5" s="69"/>
      <c r="B5" s="69"/>
      <c r="C5" s="69"/>
      <c r="D5" s="69"/>
      <c r="E5" s="70"/>
      <c r="F5" s="70"/>
    </row>
    <row r="6" spans="1:6" ht="19.5" customHeight="1">
      <c r="A6" s="71"/>
      <c r="B6" s="71"/>
      <c r="C6" s="71"/>
      <c r="D6" s="71"/>
      <c r="E6" s="70"/>
      <c r="F6" s="70"/>
    </row>
    <row r="7" spans="1:6" s="15" customFormat="1" ht="27" customHeight="1">
      <c r="A7" s="64" t="s">
        <v>0</v>
      </c>
      <c r="B7" s="52" t="s">
        <v>79</v>
      </c>
      <c r="C7" s="67" t="s">
        <v>14</v>
      </c>
      <c r="D7" s="68"/>
      <c r="E7" s="67" t="s">
        <v>81</v>
      </c>
      <c r="F7" s="68"/>
    </row>
    <row r="8" spans="1:6" s="26" customFormat="1" ht="37.5" customHeight="1">
      <c r="A8" s="65"/>
      <c r="B8" s="53" t="s">
        <v>91</v>
      </c>
      <c r="C8" s="31">
        <v>0.9</v>
      </c>
      <c r="D8" s="32">
        <v>1</v>
      </c>
      <c r="E8" s="31">
        <v>0.1</v>
      </c>
      <c r="F8" s="32">
        <v>1</v>
      </c>
    </row>
    <row r="9" spans="1:6" s="15" customFormat="1" ht="16.5" customHeight="1">
      <c r="A9" s="66"/>
      <c r="B9" s="17">
        <v>325320</v>
      </c>
      <c r="C9" s="16" t="s">
        <v>3</v>
      </c>
      <c r="D9" s="16" t="s">
        <v>5</v>
      </c>
      <c r="E9" s="16" t="s">
        <v>3</v>
      </c>
      <c r="F9" s="16" t="s">
        <v>5</v>
      </c>
    </row>
    <row r="10" spans="1:6" s="25" customFormat="1" ht="15" customHeight="1">
      <c r="A10" s="33"/>
      <c r="B10" s="34">
        <v>292788</v>
      </c>
      <c r="C10" s="35"/>
      <c r="D10" s="35">
        <v>292788</v>
      </c>
      <c r="E10" s="35"/>
      <c r="F10" s="35">
        <v>32532</v>
      </c>
    </row>
    <row r="11" spans="1:6" ht="12.75">
      <c r="A11" s="2" t="s">
        <v>75</v>
      </c>
      <c r="B11" s="54">
        <f>D11+F11</f>
        <v>102977.71512600001</v>
      </c>
      <c r="C11" s="36">
        <v>1164.93</v>
      </c>
      <c r="D11" s="18">
        <f aca="true" t="shared" si="0" ref="D11:D17">C11*$D$19</f>
        <v>102977.71512600001</v>
      </c>
      <c r="E11" s="36">
        <v>0</v>
      </c>
      <c r="F11" s="18">
        <f>E11*$F$19</f>
        <v>0</v>
      </c>
    </row>
    <row r="12" spans="1:6" ht="12.75">
      <c r="A12" s="2" t="s">
        <v>74</v>
      </c>
      <c r="B12" s="54">
        <f aca="true" t="shared" si="1" ref="B12:B17">D12+F12</f>
        <v>33281.9223</v>
      </c>
      <c r="C12" s="36">
        <v>376.5</v>
      </c>
      <c r="D12" s="18">
        <f t="shared" si="0"/>
        <v>33281.9223</v>
      </c>
      <c r="E12" s="36">
        <v>0</v>
      </c>
      <c r="F12" s="18">
        <f aca="true" t="shared" si="2" ref="F12:F17">E12*$F$19</f>
        <v>0</v>
      </c>
    </row>
    <row r="13" spans="1:6" ht="12.75">
      <c r="A13" s="2" t="str">
        <f>categorie!A10</f>
        <v>Almina Trading SRL Targoviste</v>
      </c>
      <c r="B13" s="54">
        <f t="shared" si="1"/>
        <v>133619.76161000002</v>
      </c>
      <c r="C13" s="36">
        <v>1143.55</v>
      </c>
      <c r="D13" s="18">
        <f t="shared" si="0"/>
        <v>101087.76161</v>
      </c>
      <c r="E13" s="36">
        <v>30</v>
      </c>
      <c r="F13" s="18">
        <f t="shared" si="2"/>
        <v>32532.000000000004</v>
      </c>
    </row>
    <row r="14" spans="1:6" ht="12.75">
      <c r="A14" s="4" t="str">
        <f>categorie!A8</f>
        <v>Prolife SRL Targoviste</v>
      </c>
      <c r="B14" s="54">
        <f t="shared" si="1"/>
        <v>37849.457294</v>
      </c>
      <c r="C14" s="49">
        <v>428.17</v>
      </c>
      <c r="D14" s="18">
        <f t="shared" si="0"/>
        <v>37849.457294</v>
      </c>
      <c r="E14" s="49">
        <v>0</v>
      </c>
      <c r="F14" s="18">
        <f t="shared" si="2"/>
        <v>0</v>
      </c>
    </row>
    <row r="15" spans="1:6" ht="12.75">
      <c r="A15" s="2" t="s">
        <v>76</v>
      </c>
      <c r="B15" s="54">
        <f t="shared" si="1"/>
        <v>9193.4128</v>
      </c>
      <c r="C15" s="36">
        <v>104</v>
      </c>
      <c r="D15" s="18">
        <f t="shared" si="0"/>
        <v>9193.4128</v>
      </c>
      <c r="E15" s="36">
        <v>0</v>
      </c>
      <c r="F15" s="18">
        <f t="shared" si="2"/>
        <v>0</v>
      </c>
    </row>
    <row r="16" spans="1:6" ht="12.75">
      <c r="A16" s="2" t="s">
        <v>77</v>
      </c>
      <c r="B16" s="54">
        <f t="shared" si="1"/>
        <v>8397.829</v>
      </c>
      <c r="C16" s="36">
        <v>95</v>
      </c>
      <c r="D16" s="18">
        <f t="shared" si="0"/>
        <v>8397.829</v>
      </c>
      <c r="E16" s="36">
        <v>0</v>
      </c>
      <c r="F16" s="18">
        <f t="shared" si="2"/>
        <v>0</v>
      </c>
    </row>
    <row r="17" spans="1:6" ht="12.75">
      <c r="A17" s="2" t="s">
        <v>80</v>
      </c>
      <c r="B17" s="54">
        <f t="shared" si="1"/>
        <v>0</v>
      </c>
      <c r="C17" s="36">
        <v>0</v>
      </c>
      <c r="D17" s="18">
        <f t="shared" si="0"/>
        <v>0</v>
      </c>
      <c r="E17" s="36">
        <v>0</v>
      </c>
      <c r="F17" s="18">
        <f t="shared" si="2"/>
        <v>0</v>
      </c>
    </row>
    <row r="18" spans="1:6" ht="12.75">
      <c r="A18" s="14" t="s">
        <v>18</v>
      </c>
      <c r="B18" s="7">
        <f>SUM(B11:B17)</f>
        <v>325320.09813000006</v>
      </c>
      <c r="C18" s="7">
        <f>SUM(C11:C17)</f>
        <v>3312.15</v>
      </c>
      <c r="D18" s="7">
        <f>SUM(D11:D17)</f>
        <v>292788.09813000006</v>
      </c>
      <c r="E18" s="7">
        <f>SUM(E11:E17)</f>
        <v>30</v>
      </c>
      <c r="F18" s="7">
        <f>SUM(F11:F17)</f>
        <v>32532.000000000004</v>
      </c>
    </row>
    <row r="19" spans="1:6" ht="12.75">
      <c r="A19" s="2" t="s">
        <v>4</v>
      </c>
      <c r="B19" s="5"/>
      <c r="C19" s="8"/>
      <c r="D19" s="8">
        <f>ROUND(D10/C18,4)</f>
        <v>88.3982</v>
      </c>
      <c r="E19" s="8"/>
      <c r="F19" s="8">
        <f>ROUND(F10/E18,4)</f>
        <v>1084.4</v>
      </c>
    </row>
    <row r="20" spans="1:6" ht="12.75">
      <c r="A20" s="55" t="s">
        <v>94</v>
      </c>
      <c r="B20" s="56"/>
      <c r="C20" s="57"/>
      <c r="D20" s="57"/>
      <c r="E20" s="57"/>
      <c r="F20" s="57"/>
    </row>
    <row r="21" spans="1:4" ht="12.75">
      <c r="A21" s="55" t="s">
        <v>95</v>
      </c>
      <c r="B21" s="56"/>
      <c r="C21" s="57"/>
      <c r="D21" s="57"/>
    </row>
    <row r="22" spans="1:4" ht="12.75">
      <c r="A22" s="55" t="s">
        <v>96</v>
      </c>
      <c r="B22" s="56"/>
      <c r="C22" s="57"/>
      <c r="D22" s="57"/>
    </row>
    <row r="23" spans="1:8" ht="12.75">
      <c r="A23" s="72"/>
      <c r="B23" s="70"/>
      <c r="C23" s="70"/>
      <c r="D23" s="70"/>
      <c r="E23" s="70"/>
      <c r="F23" s="70"/>
      <c r="G23" s="70"/>
      <c r="H23" s="59"/>
    </row>
    <row r="24" spans="1:8" ht="12.75">
      <c r="A24" s="60"/>
      <c r="B24" s="59"/>
      <c r="C24" s="59"/>
      <c r="D24" s="59"/>
      <c r="E24" s="59"/>
      <c r="F24" s="59"/>
      <c r="G24" s="59"/>
      <c r="H24" s="59"/>
    </row>
    <row r="25" spans="2:4" ht="12.75">
      <c r="B25" s="1" t="s">
        <v>82</v>
      </c>
      <c r="C25" s="1"/>
      <c r="D25" s="1"/>
    </row>
    <row r="26" spans="2:4" ht="12.75">
      <c r="B26" s="1" t="s">
        <v>84</v>
      </c>
      <c r="C26" s="1"/>
      <c r="D26" s="1"/>
    </row>
    <row r="27" spans="2:4" ht="12.75" customHeight="1">
      <c r="B27" s="1"/>
      <c r="C27" s="1"/>
      <c r="D27" s="1"/>
    </row>
    <row r="28" spans="1:4" ht="12.75">
      <c r="A28" s="3"/>
      <c r="B28" s="3"/>
      <c r="C28" s="3"/>
      <c r="D28" s="3"/>
    </row>
    <row r="29" spans="1:5" ht="12.75">
      <c r="A29" s="1" t="s">
        <v>10</v>
      </c>
      <c r="B29" s="1"/>
      <c r="C29" s="1"/>
      <c r="D29" s="1" t="s">
        <v>15</v>
      </c>
      <c r="E29" s="3"/>
    </row>
    <row r="30" spans="1:5" ht="12.75">
      <c r="A30" s="1" t="s">
        <v>83</v>
      </c>
      <c r="B30" s="1"/>
      <c r="C30" s="1"/>
      <c r="D30" s="1"/>
      <c r="E30" s="1" t="s">
        <v>87</v>
      </c>
    </row>
    <row r="31" spans="2:4" ht="12.75">
      <c r="B31" s="1"/>
      <c r="C31" s="1"/>
      <c r="D31" s="3"/>
    </row>
    <row r="32" spans="2:15" ht="12.75">
      <c r="B32" s="3"/>
      <c r="C32" s="3"/>
      <c r="D32" s="3"/>
      <c r="O32" s="26"/>
    </row>
    <row r="33" spans="2:15" ht="12.75">
      <c r="B33" s="3"/>
      <c r="C33" s="3"/>
      <c r="D33" s="3"/>
      <c r="O33" s="26"/>
    </row>
    <row r="34" spans="1:15" ht="12.75">
      <c r="A34" s="3" t="s">
        <v>89</v>
      </c>
      <c r="B34" s="3"/>
      <c r="C34" s="1"/>
      <c r="D34" s="3" t="s">
        <v>85</v>
      </c>
      <c r="O34" s="15"/>
    </row>
    <row r="35" spans="1:15" ht="12.75">
      <c r="A35" s="3" t="s">
        <v>90</v>
      </c>
      <c r="B35" s="3"/>
      <c r="C35" s="1"/>
      <c r="D35" s="3" t="s">
        <v>88</v>
      </c>
      <c r="O35" s="15"/>
    </row>
    <row r="36" spans="1:15" ht="12.75">
      <c r="A36" s="3"/>
      <c r="B36" s="3"/>
      <c r="C36" s="50"/>
      <c r="D36" s="3" t="s">
        <v>78</v>
      </c>
      <c r="E36" s="50"/>
      <c r="G36" s="1" t="s">
        <v>92</v>
      </c>
      <c r="O36" s="25"/>
    </row>
    <row r="37" spans="1:4" ht="12.75">
      <c r="A37" s="3"/>
      <c r="B37" s="3"/>
      <c r="C37" s="3"/>
      <c r="D37" s="3"/>
    </row>
    <row r="38" spans="1:9" ht="12.75">
      <c r="A38" s="3"/>
      <c r="B38" s="3"/>
      <c r="C38" s="3"/>
      <c r="D38" s="3"/>
      <c r="F38" s="61"/>
      <c r="I38" s="61"/>
    </row>
    <row r="39" spans="1:4" ht="12.75">
      <c r="A39" s="50"/>
      <c r="B39" s="3"/>
      <c r="C39" s="3"/>
      <c r="D39" s="3"/>
    </row>
    <row r="40" spans="1:5" ht="12.75">
      <c r="A40" s="3"/>
      <c r="B40" s="3"/>
      <c r="C40" s="3"/>
      <c r="D40" s="3"/>
      <c r="E40" s="50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15" ht="12.75">
      <c r="A46" s="3"/>
      <c r="B46" s="3"/>
      <c r="C46" s="3"/>
      <c r="D46" s="3"/>
      <c r="O46" s="58"/>
    </row>
    <row r="47" spans="1:4" ht="12.75">
      <c r="A47" s="3"/>
      <c r="B47" s="3"/>
      <c r="C47" s="3"/>
      <c r="D47" s="3"/>
    </row>
  </sheetData>
  <sheetProtection/>
  <mergeCells count="5">
    <mergeCell ref="A7:A9"/>
    <mergeCell ref="C7:D7"/>
    <mergeCell ref="E7:F7"/>
    <mergeCell ref="A4:F6"/>
    <mergeCell ref="A23:G23"/>
  </mergeCells>
  <printOptions/>
  <pageMargins left="0.81" right="0" top="0.2" bottom="0.19" header="0.19" footer="0.1968503937007874"/>
  <pageSetup horizontalDpi="600" verticalDpi="600" orientation="landscape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2022-01-04T14:19:56Z</cp:lastPrinted>
  <dcterms:created xsi:type="dcterms:W3CDTF">2003-01-21T08:22:40Z</dcterms:created>
  <dcterms:modified xsi:type="dcterms:W3CDTF">2022-01-04T14:21:24Z</dcterms:modified>
  <cp:category/>
  <cp:version/>
  <cp:contentType/>
  <cp:contentStatus/>
</cp:coreProperties>
</file>